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2014年" sheetId="1" state="hidden" r:id="rId1"/>
    <sheet name="2015年" sheetId="2" state="hidden" r:id="rId2"/>
    <sheet name="企业上报表" sheetId="3" r:id="rId3"/>
  </sheets>
  <definedNames/>
  <calcPr fullCalcOnLoad="1"/>
</workbook>
</file>

<file path=xl/sharedStrings.xml><?xml version="1.0" encoding="utf-8"?>
<sst xmlns="http://schemas.openxmlformats.org/spreadsheetml/2006/main" count="189" uniqueCount="74">
  <si>
    <t>附件4</t>
  </si>
  <si>
    <t>天然气管道运输成本核定表（2014年）</t>
  </si>
  <si>
    <t>中国石油天然气股份有限公司西南油气田分公司</t>
  </si>
  <si>
    <t>项目</t>
  </si>
  <si>
    <t>行次</t>
  </si>
  <si>
    <t>单位</t>
  </si>
  <si>
    <t>企业实际数</t>
  </si>
  <si>
    <t>按监审办法核算数</t>
  </si>
  <si>
    <t>核增核减数</t>
  </si>
  <si>
    <t>一、运行维护费</t>
  </si>
  <si>
    <t>1=2+9+11</t>
  </si>
  <si>
    <t>万元</t>
  </si>
  <si>
    <t>（一）直接输气成本</t>
  </si>
  <si>
    <r>
      <rPr>
        <sz val="11"/>
        <color indexed="8"/>
        <rFont val="宋体"/>
        <family val="0"/>
      </rPr>
      <t>2=</t>
    </r>
    <r>
      <rPr>
        <sz val="11"/>
        <color indexed="8"/>
        <rFont val="宋体"/>
        <family val="0"/>
      </rPr>
      <t>∑（</t>
    </r>
    <r>
      <rPr>
        <sz val="11"/>
        <color indexed="8"/>
        <rFont val="宋体"/>
        <family val="0"/>
      </rPr>
      <t>3:8</t>
    </r>
    <r>
      <rPr>
        <sz val="11"/>
        <color indexed="8"/>
        <rFont val="宋体"/>
        <family val="0"/>
      </rPr>
      <t>）</t>
    </r>
  </si>
  <si>
    <t xml:space="preserve">          1.材料费</t>
  </si>
  <si>
    <t xml:space="preserve">          2.燃料动力费</t>
  </si>
  <si>
    <t xml:space="preserve">          3.输气损耗费</t>
  </si>
  <si>
    <t xml:space="preserve">          4.职工薪酬</t>
  </si>
  <si>
    <t xml:space="preserve">          5.修理费</t>
  </si>
  <si>
    <t xml:space="preserve">          6.其他费用</t>
  </si>
  <si>
    <t>（二）管理费用</t>
  </si>
  <si>
    <t>其中：管理人员薪酬</t>
  </si>
  <si>
    <t>（三）销售费用</t>
  </si>
  <si>
    <t>其中：销售人员薪酬</t>
  </si>
  <si>
    <t>二、折旧及摊销</t>
  </si>
  <si>
    <t>13=14+16</t>
  </si>
  <si>
    <t>（一）折旧</t>
  </si>
  <si>
    <t>其中：直接输气成本中折旧</t>
  </si>
  <si>
    <t>间接折旧</t>
  </si>
  <si>
    <t>（二）摊销</t>
  </si>
  <si>
    <t>其中：直接输气成本中摊销</t>
  </si>
  <si>
    <t>间接摊销</t>
  </si>
  <si>
    <t>三、总成本</t>
  </si>
  <si>
    <t>18=1+13</t>
  </si>
  <si>
    <t>四、管输总周转量</t>
  </si>
  <si>
    <t>万方</t>
  </si>
  <si>
    <t>五、单位成本</t>
  </si>
  <si>
    <t>20=18/19</t>
  </si>
  <si>
    <t>元/方</t>
  </si>
  <si>
    <t>制表日期：2017年3月13日</t>
  </si>
  <si>
    <t>天然气管道运输成本核定表（2015年）</t>
  </si>
  <si>
    <t>附件：</t>
  </si>
  <si>
    <t>雅安市鑫能天然气有限公司配气成本申报表</t>
  </si>
  <si>
    <t>填报单位：</t>
  </si>
  <si>
    <t>计量单位</t>
  </si>
  <si>
    <t>（2016）年</t>
  </si>
  <si>
    <t>（2017）年</t>
  </si>
  <si>
    <t>（2018）年</t>
  </si>
  <si>
    <t>备注（数据来源）</t>
  </si>
  <si>
    <t>1=2+9+13</t>
  </si>
  <si>
    <t>（一）直接配气成本</t>
  </si>
  <si>
    <t>主营业务成本运行维护成本</t>
  </si>
  <si>
    <t xml:space="preserve">          3.配气损耗费</t>
  </si>
  <si>
    <t>管理费用职工薪酬</t>
  </si>
  <si>
    <t>管理费用车辆费用</t>
  </si>
  <si>
    <t xml:space="preserve">    其中：1.管理人员薪酬</t>
  </si>
  <si>
    <t>职工薪酬、福利、社保、工会</t>
  </si>
  <si>
    <t xml:space="preserve">         2.办公费、差旅费、会议费、出国经费合计</t>
  </si>
  <si>
    <t>管理费用科目</t>
  </si>
  <si>
    <t xml:space="preserve">         3.业务招待费</t>
  </si>
  <si>
    <t xml:space="preserve">      其中：1.销售人员薪酬</t>
  </si>
  <si>
    <t xml:space="preserve">            2.办公费、差旅费、会议费、出国经费合计</t>
  </si>
  <si>
    <t xml:space="preserve">           3.广告和业务宣传费合计</t>
  </si>
  <si>
    <t>销售费用科目</t>
  </si>
  <si>
    <t xml:space="preserve">           4.业务招待费</t>
  </si>
  <si>
    <t>18=19+21</t>
  </si>
  <si>
    <t>固定资产折旧</t>
  </si>
  <si>
    <t>其中：直接配气成本中折旧</t>
  </si>
  <si>
    <t>无形资产摊销</t>
  </si>
  <si>
    <t>其中：直接配气成本中摊销</t>
  </si>
  <si>
    <t>23=1+18</t>
  </si>
  <si>
    <t>四、配气量</t>
  </si>
  <si>
    <t>25=23÷24</t>
  </si>
  <si>
    <t>注：备注栏填写成本数据的填报依据，如数据取自财务报表/科目余额表/成本明细账XX科目数据。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</si>
</sst>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  <numFmt numFmtId="177" formatCode="#,##0_ "/>
    <numFmt numFmtId="178" formatCode="#,##0.00_ "/>
    <numFmt numFmtId="179" formatCode="0.0000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6" fillId="6" borderId="0" applyNumberFormat="0" applyBorder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10" fillId="8" borderId="5" applyNumberFormat="0" applyAlignment="0" applyProtection="0"/>
    <xf numFmtId="0" fontId="13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7" applyNumberFormat="0" applyFill="0" applyAlignment="0" applyProtection="0"/>
    <xf numFmtId="0" fontId="2" fillId="0" borderId="8" applyNumberFormat="0" applyFill="0" applyAlignment="0" applyProtection="0"/>
    <xf numFmtId="0" fontId="19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22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22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3" fontId="4" fillId="0" borderId="9" xfId="22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22" fillId="0" borderId="9" xfId="22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9" xfId="0" applyBorder="1" applyAlignment="1">
      <alignment horizontal="left" vertical="center" wrapText="1"/>
    </xf>
    <xf numFmtId="176" fontId="4" fillId="0" borderId="9" xfId="22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22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178" fontId="0" fillId="0" borderId="9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22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100" workbookViewId="0" topLeftCell="A1">
      <pane ySplit="4" topLeftCell="A17" activePane="bottomLeft" state="frozen"/>
      <selection pane="bottomLeft" activeCell="E17" sqref="E17:F21"/>
    </sheetView>
  </sheetViews>
  <sheetFormatPr defaultColWidth="9.00390625" defaultRowHeight="13.5"/>
  <cols>
    <col min="1" max="1" width="27.25390625" style="0" customWidth="1"/>
    <col min="2" max="2" width="19.375" style="0" customWidth="1"/>
    <col min="3" max="3" width="12.00390625" style="0" customWidth="1"/>
    <col min="4" max="4" width="20.75390625" style="0" customWidth="1"/>
    <col min="5" max="5" width="18.25390625" style="0" customWidth="1"/>
    <col min="6" max="6" width="13.75390625" style="0" customWidth="1"/>
    <col min="8" max="10" width="12.625" style="0" bestFit="1" customWidth="1"/>
  </cols>
  <sheetData>
    <row r="1" spans="1:5" ht="30.75" customHeight="1">
      <c r="A1" s="3" t="s">
        <v>0</v>
      </c>
      <c r="B1" s="4"/>
      <c r="C1" s="4"/>
      <c r="D1" s="4"/>
      <c r="E1" s="4"/>
    </row>
    <row r="2" spans="1:5" ht="59.25" customHeight="1">
      <c r="A2" s="7" t="s">
        <v>1</v>
      </c>
      <c r="B2" s="7"/>
      <c r="C2" s="7"/>
      <c r="D2" s="7"/>
      <c r="E2" s="7"/>
    </row>
    <row r="3" spans="1:5" ht="27" customHeight="1">
      <c r="A3" s="4" t="s">
        <v>2</v>
      </c>
      <c r="B3" s="4"/>
      <c r="C3" s="4"/>
      <c r="D3" s="4"/>
      <c r="E3" s="4"/>
    </row>
    <row r="4" spans="1:6" ht="32.25" customHeight="1">
      <c r="A4" s="8" t="s">
        <v>3</v>
      </c>
      <c r="B4" s="8" t="s">
        <v>4</v>
      </c>
      <c r="C4" s="8" t="s">
        <v>5</v>
      </c>
      <c r="D4" s="8" t="s">
        <v>6</v>
      </c>
      <c r="E4" s="21" t="s">
        <v>7</v>
      </c>
      <c r="F4" s="21" t="s">
        <v>8</v>
      </c>
    </row>
    <row r="5" spans="1:6" ht="31.5" customHeight="1">
      <c r="A5" s="10" t="s">
        <v>9</v>
      </c>
      <c r="B5" s="8" t="s">
        <v>10</v>
      </c>
      <c r="C5" s="8" t="s">
        <v>11</v>
      </c>
      <c r="D5" s="22">
        <f>D6+D13+D15</f>
        <v>196584.45118855074</v>
      </c>
      <c r="E5" s="8"/>
      <c r="F5" s="23"/>
    </row>
    <row r="6" spans="1:6" ht="31.5" customHeight="1">
      <c r="A6" s="8" t="s">
        <v>12</v>
      </c>
      <c r="B6" s="8" t="s">
        <v>13</v>
      </c>
      <c r="C6" s="8" t="s">
        <v>11</v>
      </c>
      <c r="D6" s="22">
        <f>SUM(D7:D12)</f>
        <v>149431.206237</v>
      </c>
      <c r="E6" s="8"/>
      <c r="F6" s="23"/>
    </row>
    <row r="7" spans="1:6" ht="31.5" customHeight="1">
      <c r="A7" s="12" t="s">
        <v>14</v>
      </c>
      <c r="B7" s="8">
        <v>3</v>
      </c>
      <c r="C7" s="8" t="s">
        <v>11</v>
      </c>
      <c r="D7" s="22">
        <v>2176.943065</v>
      </c>
      <c r="E7" s="8"/>
      <c r="F7" s="23"/>
    </row>
    <row r="8" spans="1:6" ht="31.5" customHeight="1">
      <c r="A8" s="12" t="s">
        <v>15</v>
      </c>
      <c r="B8" s="8">
        <v>4</v>
      </c>
      <c r="C8" s="8" t="s">
        <v>11</v>
      </c>
      <c r="D8" s="22">
        <v>1895.193234</v>
      </c>
      <c r="E8" s="8"/>
      <c r="F8" s="23"/>
    </row>
    <row r="9" spans="1:6" ht="31.5" customHeight="1">
      <c r="A9" s="12" t="s">
        <v>16</v>
      </c>
      <c r="B9" s="8">
        <v>5</v>
      </c>
      <c r="C9" s="8" t="s">
        <v>11</v>
      </c>
      <c r="D9" s="22">
        <v>50405.127</v>
      </c>
      <c r="E9" s="8"/>
      <c r="F9" s="23"/>
    </row>
    <row r="10" spans="1:6" ht="31.5" customHeight="1">
      <c r="A10" s="12" t="s">
        <v>17</v>
      </c>
      <c r="B10" s="8">
        <v>6</v>
      </c>
      <c r="C10" s="8" t="s">
        <v>11</v>
      </c>
      <c r="D10" s="22">
        <v>55877.530734</v>
      </c>
      <c r="E10" s="8"/>
      <c r="F10" s="23"/>
    </row>
    <row r="11" spans="1:6" ht="31.5" customHeight="1">
      <c r="A11" s="12" t="s">
        <v>18</v>
      </c>
      <c r="B11" s="8">
        <v>7</v>
      </c>
      <c r="C11" s="8" t="s">
        <v>11</v>
      </c>
      <c r="D11" s="22">
        <v>13543.014163</v>
      </c>
      <c r="E11" s="8"/>
      <c r="F11" s="23"/>
    </row>
    <row r="12" spans="1:6" ht="31.5" customHeight="1">
      <c r="A12" s="12" t="s">
        <v>19</v>
      </c>
      <c r="B12" s="8">
        <v>8</v>
      </c>
      <c r="C12" s="8" t="s">
        <v>11</v>
      </c>
      <c r="D12" s="22">
        <v>25533.398041</v>
      </c>
      <c r="E12" s="8"/>
      <c r="F12" s="23"/>
    </row>
    <row r="13" spans="1:6" ht="31.5" customHeight="1">
      <c r="A13" s="10" t="s">
        <v>20</v>
      </c>
      <c r="B13" s="8">
        <v>9</v>
      </c>
      <c r="C13" s="8" t="s">
        <v>11</v>
      </c>
      <c r="D13" s="22">
        <v>46035.6970513417</v>
      </c>
      <c r="E13" s="22"/>
      <c r="F13" s="23"/>
    </row>
    <row r="14" spans="1:6" ht="31.5" customHeight="1">
      <c r="A14" s="8" t="s">
        <v>21</v>
      </c>
      <c r="B14" s="8">
        <v>10</v>
      </c>
      <c r="C14" s="8" t="s">
        <v>11</v>
      </c>
      <c r="D14" s="22">
        <v>23538.4116930664</v>
      </c>
      <c r="E14" s="8"/>
      <c r="F14" s="23"/>
    </row>
    <row r="15" spans="1:6" ht="31.5" customHeight="1">
      <c r="A15" s="10" t="s">
        <v>22</v>
      </c>
      <c r="B15" s="8">
        <v>11</v>
      </c>
      <c r="C15" s="8" t="s">
        <v>11</v>
      </c>
      <c r="D15" s="22">
        <v>1117.54790020902</v>
      </c>
      <c r="E15" s="22"/>
      <c r="F15" s="23"/>
    </row>
    <row r="16" spans="1:6" ht="31.5" customHeight="1">
      <c r="A16" s="8" t="s">
        <v>23</v>
      </c>
      <c r="B16" s="8">
        <v>12</v>
      </c>
      <c r="C16" s="8" t="s">
        <v>11</v>
      </c>
      <c r="D16" s="22">
        <v>463.211069492013</v>
      </c>
      <c r="E16" s="8"/>
      <c r="F16" s="23"/>
    </row>
    <row r="17" spans="1:6" ht="31.5" customHeight="1">
      <c r="A17" s="10" t="s">
        <v>24</v>
      </c>
      <c r="B17" s="8" t="s">
        <v>25</v>
      </c>
      <c r="C17" s="8" t="s">
        <v>11</v>
      </c>
      <c r="D17" s="22">
        <f>D18+D20</f>
        <v>73964.66409051206</v>
      </c>
      <c r="E17" s="24"/>
      <c r="F17" s="24"/>
    </row>
    <row r="18" spans="1:6" ht="31.5" customHeight="1">
      <c r="A18" s="10" t="s">
        <v>26</v>
      </c>
      <c r="B18" s="8">
        <v>14</v>
      </c>
      <c r="C18" s="8" t="s">
        <v>11</v>
      </c>
      <c r="D18" s="22">
        <v>73909.006057023</v>
      </c>
      <c r="E18" s="24"/>
      <c r="F18" s="24"/>
    </row>
    <row r="19" spans="1:10" ht="31.5" customHeight="1">
      <c r="A19" s="8" t="s">
        <v>27</v>
      </c>
      <c r="B19" s="8">
        <v>15</v>
      </c>
      <c r="C19" s="8" t="s">
        <v>11</v>
      </c>
      <c r="D19" s="22">
        <v>71208.176267</v>
      </c>
      <c r="E19" s="24"/>
      <c r="F19" s="24"/>
      <c r="G19" s="4" t="s">
        <v>28</v>
      </c>
      <c r="H19" s="29">
        <v>2162.32924967041</v>
      </c>
      <c r="I19" s="5">
        <v>2529.29792706742</v>
      </c>
      <c r="J19" s="5">
        <v>2438.64336050807</v>
      </c>
    </row>
    <row r="20" spans="1:8" ht="31.5" customHeight="1">
      <c r="A20" s="10" t="s">
        <v>29</v>
      </c>
      <c r="B20" s="8">
        <v>16</v>
      </c>
      <c r="C20" s="8" t="s">
        <v>11</v>
      </c>
      <c r="D20" s="22">
        <v>55.6580334890666</v>
      </c>
      <c r="E20" s="24"/>
      <c r="F20" s="24"/>
      <c r="H20" s="4"/>
    </row>
    <row r="21" spans="1:10" ht="31.5" customHeight="1">
      <c r="A21" s="8" t="s">
        <v>30</v>
      </c>
      <c r="B21" s="8">
        <v>17</v>
      </c>
      <c r="C21" s="8" t="s">
        <v>11</v>
      </c>
      <c r="D21" s="22">
        <v>49.27013</v>
      </c>
      <c r="E21" s="24"/>
      <c r="F21" s="24"/>
      <c r="G21" s="4" t="s">
        <v>31</v>
      </c>
      <c r="H21" s="5">
        <v>514.178259081776</v>
      </c>
      <c r="I21" s="5">
        <v>513.112759589964</v>
      </c>
      <c r="J21" s="5">
        <v>410.410923628914</v>
      </c>
    </row>
    <row r="22" spans="1:10" ht="31.5" customHeight="1">
      <c r="A22" s="10" t="s">
        <v>32</v>
      </c>
      <c r="B22" s="8" t="s">
        <v>33</v>
      </c>
      <c r="C22" s="8" t="s">
        <v>11</v>
      </c>
      <c r="D22" s="22">
        <f>D17+D5</f>
        <v>270549.11527906277</v>
      </c>
      <c r="E22" s="8"/>
      <c r="F22" s="23"/>
      <c r="H22" s="1"/>
      <c r="I22" s="1"/>
      <c r="J22" s="1"/>
    </row>
    <row r="23" spans="1:6" ht="31.5" customHeight="1">
      <c r="A23" s="10" t="s">
        <v>34</v>
      </c>
      <c r="B23" s="8">
        <v>19</v>
      </c>
      <c r="C23" s="8" t="s">
        <v>35</v>
      </c>
      <c r="D23" s="22">
        <v>1881437.9137</v>
      </c>
      <c r="E23" s="8"/>
      <c r="F23" s="23"/>
    </row>
    <row r="24" spans="1:6" ht="31.5" customHeight="1">
      <c r="A24" s="10" t="s">
        <v>36</v>
      </c>
      <c r="B24" s="8" t="s">
        <v>37</v>
      </c>
      <c r="C24" s="8" t="s">
        <v>38</v>
      </c>
      <c r="D24" s="27">
        <f>D22/D23</f>
        <v>0.14379911944423723</v>
      </c>
      <c r="E24" s="8"/>
      <c r="F24" s="23"/>
    </row>
    <row r="25" spans="1:5" ht="33" customHeight="1">
      <c r="A25" s="18"/>
      <c r="B25" s="18"/>
      <c r="C25" s="18"/>
      <c r="D25" s="28" t="s">
        <v>39</v>
      </c>
      <c r="E25" s="28"/>
    </row>
    <row r="26" spans="1:5" ht="13.5">
      <c r="A26" s="18"/>
      <c r="B26" s="18"/>
      <c r="C26" s="18"/>
      <c r="D26" s="18"/>
      <c r="E26" s="18"/>
    </row>
    <row r="27" spans="1:5" ht="13.5">
      <c r="A27" s="18"/>
      <c r="B27" s="18"/>
      <c r="C27" s="18"/>
      <c r="D27" s="18"/>
      <c r="E27" s="18"/>
    </row>
    <row r="28" spans="1:5" ht="13.5">
      <c r="A28" s="18"/>
      <c r="B28" s="18"/>
      <c r="C28" s="18"/>
      <c r="D28" s="18"/>
      <c r="E28" s="18"/>
    </row>
    <row r="29" spans="1:5" ht="13.5">
      <c r="A29" s="18"/>
      <c r="B29" s="18"/>
      <c r="C29" s="18"/>
      <c r="D29" s="18"/>
      <c r="E29" s="18"/>
    </row>
    <row r="30" spans="1:5" ht="13.5">
      <c r="A30" s="18"/>
      <c r="B30" s="18"/>
      <c r="C30" s="18"/>
      <c r="D30" s="18"/>
      <c r="E30" s="18"/>
    </row>
    <row r="31" spans="1:5" ht="13.5">
      <c r="A31" s="18"/>
      <c r="B31" s="18"/>
      <c r="C31" s="18"/>
      <c r="D31" s="18"/>
      <c r="E31" s="18"/>
    </row>
    <row r="32" spans="1:5" ht="13.5">
      <c r="A32" s="4"/>
      <c r="B32" s="4"/>
      <c r="C32" s="4"/>
      <c r="D32" s="4"/>
      <c r="E32" s="4"/>
    </row>
    <row r="33" spans="1:5" ht="13.5">
      <c r="A33" s="4"/>
      <c r="B33" s="4"/>
      <c r="C33" s="4"/>
      <c r="D33" s="4"/>
      <c r="E33" s="4"/>
    </row>
  </sheetData>
  <sheetProtection/>
  <mergeCells count="1">
    <mergeCell ref="A2:E2"/>
  </mergeCells>
  <printOptions/>
  <pageMargins left="0.6993055555555555" right="0.6993055555555555" top="0.75" bottom="0.75" header="0.3" footer="0.3"/>
  <pageSetup fitToHeight="1" fitToWidth="1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100" workbookViewId="0" topLeftCell="A1">
      <pane ySplit="4" topLeftCell="A23" activePane="bottomLeft" state="frozen"/>
      <selection pane="bottomLeft" activeCell="E17" sqref="E17:F21"/>
    </sheetView>
  </sheetViews>
  <sheetFormatPr defaultColWidth="9.00390625" defaultRowHeight="13.5"/>
  <cols>
    <col min="1" max="1" width="27.25390625" style="0" customWidth="1"/>
    <col min="2" max="2" width="19.375" style="0" customWidth="1"/>
    <col min="3" max="3" width="12.00390625" style="0" customWidth="1"/>
    <col min="4" max="4" width="20.75390625" style="0" customWidth="1"/>
    <col min="5" max="5" width="18.25390625" style="0" customWidth="1"/>
    <col min="6" max="6" width="12.625" style="0" customWidth="1"/>
    <col min="8" max="8" width="10.375" style="0" customWidth="1"/>
  </cols>
  <sheetData>
    <row r="1" spans="1:5" ht="30.75" customHeight="1">
      <c r="A1" s="3" t="s">
        <v>0</v>
      </c>
      <c r="B1" s="4"/>
      <c r="C1" s="4"/>
      <c r="D1" s="4"/>
      <c r="E1" s="4"/>
    </row>
    <row r="2" spans="1:5" ht="59.25" customHeight="1">
      <c r="A2" s="7" t="s">
        <v>40</v>
      </c>
      <c r="B2" s="7"/>
      <c r="C2" s="7"/>
      <c r="D2" s="7"/>
      <c r="E2" s="7"/>
    </row>
    <row r="3" spans="1:5" ht="27" customHeight="1">
      <c r="A3" s="4" t="s">
        <v>2</v>
      </c>
      <c r="B3" s="4"/>
      <c r="C3" s="4"/>
      <c r="D3" s="4"/>
      <c r="E3" s="4"/>
    </row>
    <row r="4" spans="1:6" ht="32.25" customHeight="1">
      <c r="A4" s="8" t="s">
        <v>3</v>
      </c>
      <c r="B4" s="8" t="s">
        <v>4</v>
      </c>
      <c r="C4" s="8" t="s">
        <v>5</v>
      </c>
      <c r="D4" s="8" t="s">
        <v>6</v>
      </c>
      <c r="E4" s="21" t="s">
        <v>7</v>
      </c>
      <c r="F4" s="21" t="s">
        <v>8</v>
      </c>
    </row>
    <row r="5" spans="1:6" ht="31.5" customHeight="1">
      <c r="A5" s="10" t="s">
        <v>9</v>
      </c>
      <c r="B5" s="8" t="s">
        <v>10</v>
      </c>
      <c r="C5" s="8" t="s">
        <v>11</v>
      </c>
      <c r="D5" s="22">
        <f>D6+D13+D15</f>
        <v>207997.307268552</v>
      </c>
      <c r="E5" s="8"/>
      <c r="F5" s="23"/>
    </row>
    <row r="6" spans="1:6" ht="31.5" customHeight="1">
      <c r="A6" s="8" t="s">
        <v>12</v>
      </c>
      <c r="B6" s="8" t="s">
        <v>13</v>
      </c>
      <c r="C6" s="8" t="s">
        <v>11</v>
      </c>
      <c r="D6" s="22">
        <f>SUM(D7:D12)</f>
        <v>161497.65667000003</v>
      </c>
      <c r="E6" s="8"/>
      <c r="F6" s="23"/>
    </row>
    <row r="7" spans="1:6" ht="31.5" customHeight="1">
      <c r="A7" s="12" t="s">
        <v>14</v>
      </c>
      <c r="B7" s="8">
        <v>3</v>
      </c>
      <c r="C7" s="8" t="s">
        <v>11</v>
      </c>
      <c r="D7" s="22">
        <v>2161.807679</v>
      </c>
      <c r="E7" s="8"/>
      <c r="F7" s="23"/>
    </row>
    <row r="8" spans="1:6" ht="31.5" customHeight="1">
      <c r="A8" s="12" t="s">
        <v>15</v>
      </c>
      <c r="B8" s="8">
        <v>4</v>
      </c>
      <c r="C8" s="8" t="s">
        <v>11</v>
      </c>
      <c r="D8" s="22">
        <v>1871.801409</v>
      </c>
      <c r="E8" s="8"/>
      <c r="F8" s="23"/>
    </row>
    <row r="9" spans="1:6" ht="31.5" customHeight="1">
      <c r="A9" s="12" t="s">
        <v>16</v>
      </c>
      <c r="B9" s="8">
        <v>5</v>
      </c>
      <c r="C9" s="8" t="s">
        <v>11</v>
      </c>
      <c r="D9" s="22">
        <v>56971.775</v>
      </c>
      <c r="E9" s="8"/>
      <c r="F9" s="23"/>
    </row>
    <row r="10" spans="1:6" ht="31.5" customHeight="1">
      <c r="A10" s="12" t="s">
        <v>17</v>
      </c>
      <c r="B10" s="8">
        <v>6</v>
      </c>
      <c r="C10" s="8" t="s">
        <v>11</v>
      </c>
      <c r="D10" s="22">
        <v>57885.909623</v>
      </c>
      <c r="E10" s="8"/>
      <c r="F10" s="23"/>
    </row>
    <row r="11" spans="1:6" ht="31.5" customHeight="1">
      <c r="A11" s="12" t="s">
        <v>18</v>
      </c>
      <c r="B11" s="8">
        <v>7</v>
      </c>
      <c r="C11" s="8" t="s">
        <v>11</v>
      </c>
      <c r="D11" s="22">
        <v>15128.136506</v>
      </c>
      <c r="E11" s="8"/>
      <c r="F11" s="23"/>
    </row>
    <row r="12" spans="1:6" ht="31.5" customHeight="1">
      <c r="A12" s="12" t="s">
        <v>19</v>
      </c>
      <c r="B12" s="8">
        <v>8</v>
      </c>
      <c r="C12" s="8" t="s">
        <v>11</v>
      </c>
      <c r="D12" s="22">
        <v>27478.226453</v>
      </c>
      <c r="E12" s="8"/>
      <c r="F12" s="23"/>
    </row>
    <row r="13" spans="1:6" ht="31.5" customHeight="1">
      <c r="A13" s="10" t="s">
        <v>20</v>
      </c>
      <c r="B13" s="8">
        <v>9</v>
      </c>
      <c r="C13" s="8" t="s">
        <v>11</v>
      </c>
      <c r="D13" s="22">
        <v>45475.5185488902</v>
      </c>
      <c r="E13" s="22"/>
      <c r="F13" s="23"/>
    </row>
    <row r="14" spans="1:6" ht="31.5" customHeight="1">
      <c r="A14" s="8" t="s">
        <v>21</v>
      </c>
      <c r="B14" s="8">
        <v>10</v>
      </c>
      <c r="C14" s="8" t="s">
        <v>11</v>
      </c>
      <c r="D14" s="22">
        <v>26039.8317627584</v>
      </c>
      <c r="E14" s="8"/>
      <c r="F14" s="23"/>
    </row>
    <row r="15" spans="1:6" ht="31.5" customHeight="1">
      <c r="A15" s="10" t="s">
        <v>22</v>
      </c>
      <c r="B15" s="8">
        <v>11</v>
      </c>
      <c r="C15" s="8" t="s">
        <v>11</v>
      </c>
      <c r="D15" s="22">
        <v>1024.13204966178</v>
      </c>
      <c r="E15" s="22"/>
      <c r="F15" s="23"/>
    </row>
    <row r="16" spans="1:6" ht="31.5" customHeight="1">
      <c r="A16" s="8" t="s">
        <v>23</v>
      </c>
      <c r="B16" s="8">
        <v>12</v>
      </c>
      <c r="C16" s="8" t="s">
        <v>11</v>
      </c>
      <c r="D16" s="22">
        <v>466.314405162413</v>
      </c>
      <c r="E16" s="8"/>
      <c r="F16" s="23"/>
    </row>
    <row r="17" spans="1:6" ht="31.5" customHeight="1">
      <c r="A17" s="10" t="s">
        <v>24</v>
      </c>
      <c r="B17" s="8" t="s">
        <v>25</v>
      </c>
      <c r="C17" s="8" t="s">
        <v>11</v>
      </c>
      <c r="D17" s="22">
        <f>D18+D20</f>
        <v>77351.46145800246</v>
      </c>
      <c r="E17" s="24"/>
      <c r="F17" s="24"/>
    </row>
    <row r="18" spans="1:6" ht="31.5" customHeight="1">
      <c r="A18" s="10" t="s">
        <v>26</v>
      </c>
      <c r="B18" s="8">
        <v>14</v>
      </c>
      <c r="C18" s="8" t="s">
        <v>11</v>
      </c>
      <c r="D18" s="22">
        <v>77304.9855796008</v>
      </c>
      <c r="E18" s="24"/>
      <c r="F18" s="24"/>
    </row>
    <row r="19" spans="1:9" ht="31.5" customHeight="1">
      <c r="A19" s="8" t="s">
        <v>27</v>
      </c>
      <c r="B19" s="8">
        <v>15</v>
      </c>
      <c r="C19" s="8" t="s">
        <v>11</v>
      </c>
      <c r="D19" s="22">
        <v>73653.648816</v>
      </c>
      <c r="E19" s="24"/>
      <c r="F19" s="24"/>
      <c r="G19" s="4" t="s">
        <v>28</v>
      </c>
      <c r="H19" s="25">
        <v>2529.29792706742</v>
      </c>
      <c r="I19">
        <v>2438.64336050807</v>
      </c>
    </row>
    <row r="20" spans="1:9" ht="31.5" customHeight="1">
      <c r="A20" s="10" t="s">
        <v>29</v>
      </c>
      <c r="B20" s="8">
        <v>16</v>
      </c>
      <c r="C20" s="8" t="s">
        <v>11</v>
      </c>
      <c r="D20" s="22">
        <v>46.4758784016578</v>
      </c>
      <c r="E20" s="24"/>
      <c r="F20" s="24"/>
      <c r="H20" s="26"/>
      <c r="I20" s="26"/>
    </row>
    <row r="21" spans="1:9" ht="31.5" customHeight="1">
      <c r="A21" s="8" t="s">
        <v>30</v>
      </c>
      <c r="B21" s="8">
        <v>17</v>
      </c>
      <c r="C21" s="8" t="s">
        <v>11</v>
      </c>
      <c r="D21" s="22">
        <v>39.777504</v>
      </c>
      <c r="E21" s="24"/>
      <c r="F21" s="24"/>
      <c r="G21" s="4" t="s">
        <v>31</v>
      </c>
      <c r="H21" s="5">
        <v>513.112759589964</v>
      </c>
      <c r="I21" s="5">
        <v>410.410923628914</v>
      </c>
    </row>
    <row r="22" spans="1:6" ht="31.5" customHeight="1">
      <c r="A22" s="10" t="s">
        <v>32</v>
      </c>
      <c r="B22" s="8" t="s">
        <v>33</v>
      </c>
      <c r="C22" s="8" t="s">
        <v>11</v>
      </c>
      <c r="D22" s="22">
        <f>D17+D5</f>
        <v>285348.76872655447</v>
      </c>
      <c r="E22" s="8"/>
      <c r="F22" s="23"/>
    </row>
    <row r="23" spans="1:6" ht="31.5" customHeight="1">
      <c r="A23" s="10" t="s">
        <v>34</v>
      </c>
      <c r="B23" s="8">
        <v>19</v>
      </c>
      <c r="C23" s="8" t="s">
        <v>35</v>
      </c>
      <c r="D23" s="22">
        <v>1833010.1522</v>
      </c>
      <c r="E23" s="8"/>
      <c r="F23" s="23"/>
    </row>
    <row r="24" spans="1:6" ht="31.5" customHeight="1">
      <c r="A24" s="10" t="s">
        <v>36</v>
      </c>
      <c r="B24" s="8" t="s">
        <v>37</v>
      </c>
      <c r="C24" s="8" t="s">
        <v>38</v>
      </c>
      <c r="D24" s="27">
        <f>D22/D23</f>
        <v>0.15567222493780278</v>
      </c>
      <c r="E24" s="8"/>
      <c r="F24" s="23"/>
    </row>
    <row r="25" spans="1:5" ht="33" customHeight="1">
      <c r="A25" s="18"/>
      <c r="B25" s="18"/>
      <c r="C25" s="18"/>
      <c r="D25" s="28" t="s">
        <v>39</v>
      </c>
      <c r="E25" s="28"/>
    </row>
    <row r="26" spans="1:5" ht="13.5">
      <c r="A26" s="18"/>
      <c r="B26" s="18"/>
      <c r="C26" s="18"/>
      <c r="D26" s="18"/>
      <c r="E26" s="18"/>
    </row>
    <row r="27" spans="1:5" ht="13.5">
      <c r="A27" s="18"/>
      <c r="B27" s="18"/>
      <c r="C27" s="18"/>
      <c r="D27" s="18"/>
      <c r="E27" s="18"/>
    </row>
    <row r="28" spans="1:5" ht="13.5">
      <c r="A28" s="18"/>
      <c r="B28" s="18"/>
      <c r="C28" s="18"/>
      <c r="D28" s="18"/>
      <c r="E28" s="18"/>
    </row>
    <row r="29" spans="1:5" ht="13.5">
      <c r="A29" s="18"/>
      <c r="B29" s="18"/>
      <c r="C29" s="18"/>
      <c r="D29" s="18"/>
      <c r="E29" s="18"/>
    </row>
    <row r="30" spans="1:5" ht="13.5">
      <c r="A30" s="18"/>
      <c r="B30" s="18"/>
      <c r="C30" s="18"/>
      <c r="D30" s="18"/>
      <c r="E30" s="18"/>
    </row>
    <row r="31" spans="1:5" ht="13.5">
      <c r="A31" s="18"/>
      <c r="B31" s="18"/>
      <c r="C31" s="18"/>
      <c r="D31" s="18"/>
      <c r="E31" s="18"/>
    </row>
    <row r="32" spans="1:5" ht="13.5">
      <c r="A32" s="4"/>
      <c r="B32" s="4"/>
      <c r="C32" s="4"/>
      <c r="D32" s="4"/>
      <c r="E32" s="4"/>
    </row>
    <row r="33" spans="1:5" ht="13.5">
      <c r="A33" s="4"/>
      <c r="B33" s="4"/>
      <c r="C33" s="4"/>
      <c r="D33" s="4"/>
      <c r="E33" s="4"/>
    </row>
  </sheetData>
  <sheetProtection/>
  <mergeCells count="1">
    <mergeCell ref="A2:E2"/>
  </mergeCells>
  <printOptions/>
  <pageMargins left="0.6993055555555555" right="0.6993055555555555" top="0.75" bottom="0.75" header="0.3" footer="0.3"/>
  <pageSetup fitToHeight="1" fitToWidth="1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R20" sqref="R20"/>
    </sheetView>
  </sheetViews>
  <sheetFormatPr defaultColWidth="9.00390625" defaultRowHeight="13.5"/>
  <cols>
    <col min="1" max="1" width="27.25390625" style="0" customWidth="1"/>
    <col min="2" max="2" width="16.75390625" style="0" customWidth="1"/>
    <col min="3" max="3" width="12.00390625" style="0" customWidth="1"/>
    <col min="4" max="4" width="11.50390625" style="1" customWidth="1"/>
    <col min="5" max="5" width="14.75390625" style="1" customWidth="1"/>
    <col min="6" max="6" width="14.75390625" style="2" customWidth="1"/>
    <col min="7" max="7" width="30.50390625" style="2" customWidth="1"/>
    <col min="8" max="8" width="12.375" style="0" customWidth="1"/>
  </cols>
  <sheetData>
    <row r="1" spans="1:7" ht="30.75" customHeight="1">
      <c r="A1" s="3" t="s">
        <v>41</v>
      </c>
      <c r="B1" s="4"/>
      <c r="C1" s="4"/>
      <c r="D1" s="5"/>
      <c r="E1" s="5"/>
      <c r="F1" s="6"/>
      <c r="G1" s="6"/>
    </row>
    <row r="2" spans="1:7" ht="59.25" customHeight="1">
      <c r="A2" s="7" t="s">
        <v>42</v>
      </c>
      <c r="B2" s="7"/>
      <c r="C2" s="7"/>
      <c r="D2" s="7"/>
      <c r="E2" s="7"/>
      <c r="F2" s="7"/>
      <c r="G2" s="7"/>
    </row>
    <row r="3" spans="1:7" ht="27" customHeight="1">
      <c r="A3" s="4" t="s">
        <v>43</v>
      </c>
      <c r="B3" s="4"/>
      <c r="C3" s="4"/>
      <c r="D3" s="5"/>
      <c r="E3" s="5"/>
      <c r="F3" s="6"/>
      <c r="G3" s="6"/>
    </row>
    <row r="4" spans="1:7" ht="32.25" customHeight="1">
      <c r="A4" s="8" t="s">
        <v>3</v>
      </c>
      <c r="B4" s="8" t="s">
        <v>4</v>
      </c>
      <c r="C4" s="8" t="s">
        <v>44</v>
      </c>
      <c r="D4" s="9" t="s">
        <v>45</v>
      </c>
      <c r="E4" s="9" t="s">
        <v>46</v>
      </c>
      <c r="F4" s="9" t="s">
        <v>47</v>
      </c>
      <c r="G4" s="9" t="s">
        <v>48</v>
      </c>
    </row>
    <row r="5" spans="1:7" ht="31.5" customHeight="1">
      <c r="A5" s="10" t="s">
        <v>9</v>
      </c>
      <c r="B5" s="8" t="s">
        <v>49</v>
      </c>
      <c r="C5" s="8" t="s">
        <v>11</v>
      </c>
      <c r="D5" s="11"/>
      <c r="E5" s="11">
        <f>E6+E13+E17</f>
        <v>65.1544</v>
      </c>
      <c r="F5" s="11">
        <f>F6+F13+F17</f>
        <v>222.6335</v>
      </c>
      <c r="G5" s="11"/>
    </row>
    <row r="6" spans="1:7" ht="31.5" customHeight="1">
      <c r="A6" s="8" t="s">
        <v>50</v>
      </c>
      <c r="B6" s="8" t="s">
        <v>13</v>
      </c>
      <c r="C6" s="8" t="s">
        <v>11</v>
      </c>
      <c r="D6" s="11"/>
      <c r="E6" s="11">
        <f>E7+E8+E9+E10+E11+E12</f>
        <v>43.604299999999995</v>
      </c>
      <c r="F6" s="11">
        <f>F7+F8+F9+F10+F11+F12</f>
        <v>187.5562</v>
      </c>
      <c r="G6" s="11"/>
    </row>
    <row r="7" spans="1:7" ht="31.5" customHeight="1">
      <c r="A7" s="12" t="s">
        <v>14</v>
      </c>
      <c r="B7" s="8">
        <v>3</v>
      </c>
      <c r="C7" s="8" t="s">
        <v>11</v>
      </c>
      <c r="D7" s="11"/>
      <c r="E7" s="11">
        <v>11.6415</v>
      </c>
      <c r="F7" s="11">
        <v>119.2631</v>
      </c>
      <c r="G7" s="13" t="s">
        <v>51</v>
      </c>
    </row>
    <row r="8" spans="1:7" ht="31.5" customHeight="1">
      <c r="A8" s="12" t="s">
        <v>15</v>
      </c>
      <c r="B8" s="8">
        <v>4</v>
      </c>
      <c r="C8" s="8" t="s">
        <v>11</v>
      </c>
      <c r="D8" s="11"/>
      <c r="E8" s="11"/>
      <c r="F8" s="11"/>
      <c r="G8" s="11"/>
    </row>
    <row r="9" spans="1:7" ht="31.5" customHeight="1">
      <c r="A9" s="12" t="s">
        <v>52</v>
      </c>
      <c r="B9" s="8">
        <v>5</v>
      </c>
      <c r="C9" s="8" t="s">
        <v>11</v>
      </c>
      <c r="D9" s="11"/>
      <c r="E9" s="11">
        <v>8.7319</v>
      </c>
      <c r="F9" s="11">
        <v>19.7758</v>
      </c>
      <c r="G9" s="11"/>
    </row>
    <row r="10" spans="1:7" ht="31.5" customHeight="1">
      <c r="A10" s="12" t="s">
        <v>17</v>
      </c>
      <c r="B10" s="8">
        <v>6</v>
      </c>
      <c r="C10" s="8" t="s">
        <v>11</v>
      </c>
      <c r="D10" s="11"/>
      <c r="E10" s="11">
        <v>21.4</v>
      </c>
      <c r="F10" s="11">
        <v>44.1</v>
      </c>
      <c r="G10" s="13" t="s">
        <v>53</v>
      </c>
    </row>
    <row r="11" spans="1:7" ht="31.5" customHeight="1">
      <c r="A11" s="12" t="s">
        <v>18</v>
      </c>
      <c r="B11" s="8">
        <v>7</v>
      </c>
      <c r="C11" s="8" t="s">
        <v>11</v>
      </c>
      <c r="D11" s="11"/>
      <c r="E11" s="11"/>
      <c r="F11" s="11"/>
      <c r="G11" s="11"/>
    </row>
    <row r="12" spans="1:7" ht="31.5" customHeight="1">
      <c r="A12" s="12" t="s">
        <v>19</v>
      </c>
      <c r="B12" s="8">
        <v>8</v>
      </c>
      <c r="C12" s="8" t="s">
        <v>11</v>
      </c>
      <c r="D12" s="11"/>
      <c r="E12" s="11">
        <v>1.8309</v>
      </c>
      <c r="F12" s="11">
        <v>4.4173</v>
      </c>
      <c r="G12" s="13" t="s">
        <v>54</v>
      </c>
    </row>
    <row r="13" spans="1:10" ht="31.5" customHeight="1">
      <c r="A13" s="10" t="s">
        <v>20</v>
      </c>
      <c r="B13" s="8">
        <v>9</v>
      </c>
      <c r="C13" s="8" t="s">
        <v>11</v>
      </c>
      <c r="D13" s="11"/>
      <c r="E13" s="11">
        <f>E14+E15+E16</f>
        <v>21.5501</v>
      </c>
      <c r="F13" s="11">
        <f>F14+F15+F16</f>
        <v>34.975300000000004</v>
      </c>
      <c r="G13" s="11"/>
      <c r="H13" s="14"/>
      <c r="I13" s="14"/>
      <c r="J13" s="14"/>
    </row>
    <row r="14" spans="1:7" ht="31.5" customHeight="1">
      <c r="A14" s="10" t="s">
        <v>55</v>
      </c>
      <c r="B14" s="8">
        <v>10</v>
      </c>
      <c r="C14" s="8" t="s">
        <v>11</v>
      </c>
      <c r="D14" s="11"/>
      <c r="E14" s="11">
        <v>12.4083</v>
      </c>
      <c r="F14" s="11">
        <v>28.4068</v>
      </c>
      <c r="G14" s="13" t="s">
        <v>56</v>
      </c>
    </row>
    <row r="15" spans="1:7" ht="31.5" customHeight="1">
      <c r="A15" s="15" t="s">
        <v>57</v>
      </c>
      <c r="B15" s="8">
        <v>11</v>
      </c>
      <c r="C15" s="8" t="s">
        <v>11</v>
      </c>
      <c r="D15" s="11"/>
      <c r="E15" s="11">
        <v>6.14</v>
      </c>
      <c r="F15" s="11">
        <v>4.128</v>
      </c>
      <c r="G15" s="13" t="s">
        <v>58</v>
      </c>
    </row>
    <row r="16" spans="1:7" ht="31.5" customHeight="1">
      <c r="A16" s="15" t="s">
        <v>59</v>
      </c>
      <c r="B16" s="8">
        <v>12</v>
      </c>
      <c r="C16" s="8" t="s">
        <v>11</v>
      </c>
      <c r="D16" s="11"/>
      <c r="E16" s="11">
        <v>3.0018</v>
      </c>
      <c r="F16" s="11">
        <v>2.4405</v>
      </c>
      <c r="G16" s="13" t="s">
        <v>58</v>
      </c>
    </row>
    <row r="17" spans="1:7" ht="31.5" customHeight="1">
      <c r="A17" s="10" t="s">
        <v>22</v>
      </c>
      <c r="B17" s="8">
        <v>13</v>
      </c>
      <c r="C17" s="8" t="s">
        <v>11</v>
      </c>
      <c r="D17" s="11"/>
      <c r="E17" s="11">
        <f>E18+E19+E20+E21</f>
        <v>0</v>
      </c>
      <c r="F17" s="11">
        <f>F18+F19+F20+F21</f>
        <v>0.102</v>
      </c>
      <c r="G17" s="11"/>
    </row>
    <row r="18" spans="1:7" ht="31.5" customHeight="1">
      <c r="A18" s="10" t="s">
        <v>60</v>
      </c>
      <c r="B18" s="8">
        <v>14</v>
      </c>
      <c r="C18" s="8" t="s">
        <v>11</v>
      </c>
      <c r="D18" s="11"/>
      <c r="E18" s="11"/>
      <c r="F18" s="11"/>
      <c r="G18" s="11"/>
    </row>
    <row r="19" spans="1:7" ht="31.5" customHeight="1">
      <c r="A19" s="15" t="s">
        <v>61</v>
      </c>
      <c r="B19" s="8">
        <v>15</v>
      </c>
      <c r="C19" s="8" t="s">
        <v>11</v>
      </c>
      <c r="D19" s="11"/>
      <c r="E19" s="11"/>
      <c r="F19" s="11"/>
      <c r="G19" s="11"/>
    </row>
    <row r="20" spans="1:7" ht="31.5" customHeight="1">
      <c r="A20" s="15" t="s">
        <v>62</v>
      </c>
      <c r="B20" s="8">
        <v>16</v>
      </c>
      <c r="C20" s="8" t="s">
        <v>11</v>
      </c>
      <c r="D20" s="11"/>
      <c r="E20" s="11"/>
      <c r="F20" s="11">
        <v>0.102</v>
      </c>
      <c r="G20" s="13" t="s">
        <v>63</v>
      </c>
    </row>
    <row r="21" spans="1:7" ht="31.5" customHeight="1">
      <c r="A21" s="10" t="s">
        <v>64</v>
      </c>
      <c r="B21" s="8">
        <v>17</v>
      </c>
      <c r="C21" s="8" t="s">
        <v>11</v>
      </c>
      <c r="D21" s="11"/>
      <c r="E21" s="11"/>
      <c r="F21" s="11"/>
      <c r="G21" s="11"/>
    </row>
    <row r="22" spans="1:7" ht="31.5" customHeight="1">
      <c r="A22" s="10" t="s">
        <v>24</v>
      </c>
      <c r="B22" s="8" t="s">
        <v>65</v>
      </c>
      <c r="C22" s="8" t="s">
        <v>11</v>
      </c>
      <c r="D22" s="11"/>
      <c r="E22" s="11">
        <f>E23+E25</f>
        <v>13.60714</v>
      </c>
      <c r="F22" s="11">
        <f>F23+F25</f>
        <v>17.8107</v>
      </c>
      <c r="G22" s="11"/>
    </row>
    <row r="23" spans="1:7" ht="31.5" customHeight="1">
      <c r="A23" s="10" t="s">
        <v>26</v>
      </c>
      <c r="B23" s="8">
        <v>19</v>
      </c>
      <c r="C23" s="8" t="s">
        <v>11</v>
      </c>
      <c r="D23" s="11"/>
      <c r="E23" s="11">
        <v>11.5405</v>
      </c>
      <c r="F23" s="11">
        <v>12.144</v>
      </c>
      <c r="G23" s="13" t="s">
        <v>66</v>
      </c>
    </row>
    <row r="24" spans="1:7" ht="31.5" customHeight="1">
      <c r="A24" s="8" t="s">
        <v>67</v>
      </c>
      <c r="B24" s="8">
        <v>20</v>
      </c>
      <c r="C24" s="8" t="s">
        <v>11</v>
      </c>
      <c r="D24" s="11"/>
      <c r="E24" s="11">
        <v>11.54</v>
      </c>
      <c r="F24" s="11">
        <v>12.144</v>
      </c>
      <c r="G24" s="11"/>
    </row>
    <row r="25" spans="1:7" ht="31.5" customHeight="1">
      <c r="A25" s="10" t="s">
        <v>29</v>
      </c>
      <c r="B25" s="8">
        <v>21</v>
      </c>
      <c r="C25" s="8" t="s">
        <v>11</v>
      </c>
      <c r="D25" s="11"/>
      <c r="E25" s="11">
        <v>2.06664</v>
      </c>
      <c r="F25" s="11">
        <v>5.6667</v>
      </c>
      <c r="G25" s="13" t="s">
        <v>68</v>
      </c>
    </row>
    <row r="26" spans="1:7" ht="31.5" customHeight="1">
      <c r="A26" s="8" t="s">
        <v>69</v>
      </c>
      <c r="B26" s="8">
        <v>22</v>
      </c>
      <c r="C26" s="8" t="s">
        <v>11</v>
      </c>
      <c r="D26" s="11"/>
      <c r="E26" s="11">
        <v>2.07</v>
      </c>
      <c r="F26" s="11">
        <v>5.6667</v>
      </c>
      <c r="G26" s="11"/>
    </row>
    <row r="27" spans="1:7" ht="31.5" customHeight="1">
      <c r="A27" s="10" t="s">
        <v>32</v>
      </c>
      <c r="B27" s="8" t="s">
        <v>70</v>
      </c>
      <c r="C27" s="8" t="s">
        <v>11</v>
      </c>
      <c r="D27" s="11"/>
      <c r="E27" s="11">
        <f>E5+E22</f>
        <v>78.76154</v>
      </c>
      <c r="F27" s="11">
        <f>F5+F22</f>
        <v>240.4442</v>
      </c>
      <c r="G27" s="11"/>
    </row>
    <row r="28" spans="1:7" ht="31.5" customHeight="1">
      <c r="A28" s="10" t="s">
        <v>71</v>
      </c>
      <c r="B28" s="8">
        <v>24</v>
      </c>
      <c r="C28" s="8" t="s">
        <v>35</v>
      </c>
      <c r="D28" s="11"/>
      <c r="E28" s="11">
        <v>70.6267</v>
      </c>
      <c r="F28" s="11">
        <v>272.9589</v>
      </c>
      <c r="G28" s="11"/>
    </row>
    <row r="29" spans="1:7" ht="31.5" customHeight="1">
      <c r="A29" s="10" t="s">
        <v>36</v>
      </c>
      <c r="B29" s="8" t="s">
        <v>72</v>
      </c>
      <c r="C29" s="8" t="s">
        <v>38</v>
      </c>
      <c r="D29" s="16"/>
      <c r="E29" s="16">
        <f>E27/E28</f>
        <v>1.1151808027275802</v>
      </c>
      <c r="F29" s="16">
        <f>F27/F28</f>
        <v>0.8808806014385315</v>
      </c>
      <c r="G29" s="16"/>
    </row>
    <row r="30" spans="1:7" ht="44.25" customHeight="1">
      <c r="A30" s="17" t="s">
        <v>73</v>
      </c>
      <c r="B30" s="17"/>
      <c r="C30" s="17"/>
      <c r="D30" s="17"/>
      <c r="E30" s="17"/>
      <c r="F30" s="17"/>
      <c r="G30" s="17"/>
    </row>
    <row r="31" spans="1:7" ht="13.5">
      <c r="A31" s="18"/>
      <c r="B31" s="18"/>
      <c r="C31" s="18"/>
      <c r="D31" s="19"/>
      <c r="E31" s="19"/>
      <c r="F31" s="20"/>
      <c r="G31" s="20"/>
    </row>
    <row r="32" spans="1:7" ht="13.5">
      <c r="A32" s="4"/>
      <c r="B32" s="4"/>
      <c r="C32" s="4"/>
      <c r="D32" s="5"/>
      <c r="E32" s="5"/>
      <c r="F32" s="6"/>
      <c r="G32" s="6"/>
    </row>
    <row r="33" spans="1:7" ht="13.5">
      <c r="A33" s="4"/>
      <c r="B33" s="4"/>
      <c r="C33" s="4"/>
      <c r="D33" s="5"/>
      <c r="E33" s="5"/>
      <c r="F33" s="6"/>
      <c r="G33" s="6"/>
    </row>
  </sheetData>
  <sheetProtection/>
  <mergeCells count="2">
    <mergeCell ref="A2:G2"/>
    <mergeCell ref="A30:G30"/>
  </mergeCells>
  <printOptions/>
  <pageMargins left="1.023611111111111" right="0.6993055555555555" top="0.75" bottom="0.75" header="0.3" footer="0.3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心只有你。</cp:lastModifiedBy>
  <cp:lastPrinted>2019-06-03T11:23:54Z</cp:lastPrinted>
  <dcterms:created xsi:type="dcterms:W3CDTF">2006-09-16T00:00:00Z</dcterms:created>
  <dcterms:modified xsi:type="dcterms:W3CDTF">2019-06-04T08:46:32Z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